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PA-SBS2008\RedirectedFolders\RebeccaW\Desktop\"/>
    </mc:Choice>
  </mc:AlternateContent>
  <workbookProtection workbookAlgorithmName="SHA-512" workbookHashValue="a0BGEiL/U/tNhlf3S961ezK4Ra1wyrbjGz3EGznAb+y9NzmBAlNGA6q7Hu1KHNYkBLViKsA8/kYsIz5Q/aDSrw==" workbookSaltValue="sI1ruc1dvVomvykSXWniyg==" workbookSpinCount="100000" lockStructure="1"/>
  <bookViews>
    <workbookView xWindow="0" yWindow="0" windowWidth="20490" windowHeight="736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11" i="1"/>
  <c r="E17" i="1" s="1"/>
  <c r="H16" i="1"/>
  <c r="H11" i="1"/>
  <c r="C16" i="1"/>
  <c r="F16" i="1"/>
  <c r="G16" i="1"/>
  <c r="C11" i="1"/>
  <c r="F11" i="1"/>
  <c r="G11" i="1"/>
  <c r="D16" i="1"/>
  <c r="D11" i="1"/>
  <c r="H17" i="1" l="1"/>
  <c r="F51" i="1" s="1"/>
  <c r="F56" i="1"/>
  <c r="C43" i="1"/>
  <c r="F59" i="1"/>
  <c r="F67" i="1"/>
  <c r="C56" i="1"/>
  <c r="D17" i="1"/>
  <c r="F17" i="1"/>
  <c r="C17" i="1"/>
  <c r="G17" i="1"/>
  <c r="C52" i="1" l="1"/>
  <c r="F44" i="1"/>
  <c r="F43" i="1"/>
  <c r="F64" i="1"/>
  <c r="C61" i="1"/>
  <c r="C50" i="1"/>
  <c r="F65" i="1"/>
  <c r="F57" i="1"/>
  <c r="F49" i="1"/>
  <c r="F52" i="1"/>
  <c r="F68" i="1"/>
  <c r="C57" i="1"/>
  <c r="F60" i="1"/>
  <c r="C48" i="1"/>
  <c r="F45" i="1"/>
  <c r="C62" i="1"/>
  <c r="C42" i="1"/>
  <c r="F66" i="1"/>
  <c r="F50" i="1"/>
  <c r="F63" i="1"/>
  <c r="F69" i="1" s="1"/>
  <c r="L15" i="1" s="1"/>
  <c r="F48" i="1"/>
  <c r="F58" i="1"/>
  <c r="F42" i="1"/>
  <c r="F46" i="1" s="1"/>
  <c r="L12" i="1" s="1"/>
  <c r="F55" i="1"/>
  <c r="C49" i="1"/>
  <c r="C55" i="1"/>
  <c r="C51" i="1"/>
  <c r="C60" i="1"/>
  <c r="C44" i="1"/>
  <c r="C45" i="1" s="1"/>
  <c r="L9" i="1" s="1"/>
  <c r="C63" i="1" l="1"/>
  <c r="L11" i="1" s="1"/>
  <c r="F61" i="1"/>
  <c r="L14" i="1" s="1"/>
  <c r="F53" i="1"/>
  <c r="L13" i="1" s="1"/>
  <c r="C58" i="1"/>
  <c r="L10" i="1" s="1"/>
  <c r="C53" i="1"/>
</calcChain>
</file>

<file path=xl/sharedStrings.xml><?xml version="1.0" encoding="utf-8"?>
<sst xmlns="http://schemas.openxmlformats.org/spreadsheetml/2006/main" count="62" uniqueCount="37">
  <si>
    <t>Yield (t/ha)</t>
  </si>
  <si>
    <t>Price (/t)</t>
  </si>
  <si>
    <t>Output (£/ha)</t>
  </si>
  <si>
    <t>Variable costs</t>
  </si>
  <si>
    <t>Seed</t>
  </si>
  <si>
    <t>Fertiliser</t>
  </si>
  <si>
    <t>Sprays</t>
  </si>
  <si>
    <t>Total variable costs</t>
  </si>
  <si>
    <t>Gross Margin (£/ha)</t>
  </si>
  <si>
    <t>ww</t>
  </si>
  <si>
    <t>wosr</t>
  </si>
  <si>
    <t>wfb</t>
  </si>
  <si>
    <t>sb</t>
  </si>
  <si>
    <t>wb</t>
  </si>
  <si>
    <t>wr</t>
  </si>
  <si>
    <t>sbsr</t>
  </si>
  <si>
    <t>sbar</t>
  </si>
  <si>
    <t>wbar</t>
  </si>
  <si>
    <t>wbns</t>
  </si>
  <si>
    <t>Data used for this spreadsheet was taken from 2017 (47th edition) of the John Nix Farm Management Pocketbook published Sept 2016</t>
  </si>
  <si>
    <t>Rotation</t>
  </si>
  <si>
    <t>Insert your own yield and price data in the green bordered cells to see the profitability of the different rotations on your farm.</t>
  </si>
  <si>
    <t>ww1/ww2/wosr</t>
  </si>
  <si>
    <t>1st winter wheat (ww1)</t>
  </si>
  <si>
    <t>2nd winter wheat (ww2)</t>
  </si>
  <si>
    <t>ww1/wb/wosr</t>
  </si>
  <si>
    <t>ww1/wfbns/ww1/wb/wosr</t>
  </si>
  <si>
    <t>ww1/ww2/wfbns/ww1/wb/wosr</t>
  </si>
  <si>
    <t>ww1/sbm/wfbns/ww1/wb/wosr</t>
  </si>
  <si>
    <t>Winter oilseed rape (wosr)</t>
  </si>
  <si>
    <t>Winter field beans (wfbns)</t>
  </si>
  <si>
    <t>Spring barley malting (sbm)</t>
  </si>
  <si>
    <t>Winter barley (wb)</t>
  </si>
  <si>
    <t>ww1/sbm/wosr</t>
  </si>
  <si>
    <t>ww1/sbm/sbm/wosr</t>
  </si>
  <si>
    <t>Gross Margin Calculator for Arable Rotations</t>
  </si>
  <si>
    <t>Mean margin per year £/ha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</si>
</sst>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3"/>
      <name val="Arial"/>
      <family val="2"/>
    </font>
    <font>
      <sz val="11"/>
      <color theme="3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B050"/>
      </left>
      <right style="thin">
        <color indexed="64"/>
      </right>
      <top style="medium">
        <color rgb="FF00B050"/>
      </top>
      <bottom style="medium">
        <color rgb="FF00B05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" fontId="1" fillId="0" borderId="0" xfId="0" applyNumberFormat="1" applyFont="1" applyProtection="1"/>
    <xf numFmtId="0" fontId="1" fillId="0" borderId="0" xfId="0" applyFont="1" applyProtection="1"/>
    <xf numFmtId="0" fontId="0" fillId="0" borderId="0" xfId="0" applyAlignment="1" applyProtection="1">
      <alignment horizontal="right"/>
    </xf>
    <xf numFmtId="0" fontId="0" fillId="0" borderId="0" xfId="0" applyProtection="1"/>
    <xf numFmtId="1" fontId="0" fillId="0" borderId="0" xfId="0" applyNumberFormat="1" applyProtection="1"/>
    <xf numFmtId="0" fontId="0" fillId="0" borderId="1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left" vertical="top"/>
    </xf>
    <xf numFmtId="0" fontId="1" fillId="0" borderId="2" xfId="0" applyFont="1" applyBorder="1" applyAlignment="1" applyProtection="1">
      <alignment horizontal="center" wrapText="1"/>
    </xf>
    <xf numFmtId="1" fontId="1" fillId="0" borderId="2" xfId="0" applyNumberFormat="1" applyFont="1" applyBorder="1" applyAlignment="1" applyProtection="1">
      <alignment horizontal="center"/>
    </xf>
    <xf numFmtId="0" fontId="1" fillId="0" borderId="3" xfId="0" applyFont="1" applyBorder="1" applyAlignment="1" applyProtection="1">
      <alignment vertical="top" wrapText="1"/>
    </xf>
    <xf numFmtId="0" fontId="1" fillId="0" borderId="4" xfId="0" applyFont="1" applyBorder="1" applyAlignment="1" applyProtection="1">
      <alignment vertical="top" wrapText="1"/>
    </xf>
    <xf numFmtId="0" fontId="0" fillId="0" borderId="5" xfId="0" applyBorder="1" applyAlignment="1" applyProtection="1">
      <alignment horizontal="center"/>
      <protection locked="0"/>
    </xf>
    <xf numFmtId="1" fontId="1" fillId="0" borderId="0" xfId="0" applyNumberFormat="1" applyFont="1" applyBorder="1" applyAlignment="1" applyProtection="1">
      <alignment horizontal="center"/>
    </xf>
    <xf numFmtId="1" fontId="1" fillId="0" borderId="6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1" fontId="1" fillId="0" borderId="8" xfId="0" applyNumberFormat="1" applyFont="1" applyBorder="1" applyAlignment="1" applyProtection="1">
      <alignment horizontal="center"/>
    </xf>
    <xf numFmtId="1" fontId="1" fillId="0" borderId="9" xfId="0" applyNumberFormat="1" applyFont="1" applyBorder="1" applyAlignment="1" applyProtection="1">
      <alignment horizontal="center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right" vertical="top" wrapText="1"/>
    </xf>
    <xf numFmtId="0" fontId="0" fillId="0" borderId="12" xfId="0" applyBorder="1" applyAlignment="1" applyProtection="1">
      <alignment horizontal="right"/>
    </xf>
    <xf numFmtId="0" fontId="1" fillId="0" borderId="12" xfId="0" applyFont="1" applyBorder="1" applyAlignment="1" applyProtection="1">
      <alignment horizontal="right"/>
    </xf>
    <xf numFmtId="0" fontId="0" fillId="0" borderId="12" xfId="0" applyFont="1" applyBorder="1" applyAlignment="1" applyProtection="1">
      <alignment horizontal="right"/>
    </xf>
    <xf numFmtId="0" fontId="1" fillId="0" borderId="7" xfId="0" applyFont="1" applyBorder="1" applyAlignment="1" applyProtection="1">
      <alignment horizontal="right"/>
    </xf>
    <xf numFmtId="0" fontId="2" fillId="0" borderId="0" xfId="0" applyFont="1" applyProtection="1"/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 vertical="top" wrapText="1"/>
    </xf>
    <xf numFmtId="0" fontId="1" fillId="0" borderId="13" xfId="0" applyFont="1" applyBorder="1" applyAlignment="1" applyProtection="1">
      <alignment horizontal="left" wrapText="1"/>
    </xf>
    <xf numFmtId="0" fontId="1" fillId="0" borderId="14" xfId="0" applyFont="1" applyBorder="1" applyAlignment="1" applyProtection="1">
      <alignment horizontal="left" wrapText="1"/>
    </xf>
    <xf numFmtId="0" fontId="0" fillId="0" borderId="13" xfId="0" applyFont="1" applyBorder="1" applyAlignment="1" applyProtection="1">
      <alignment horizontal="left" wrapText="1"/>
    </xf>
    <xf numFmtId="0" fontId="0" fillId="0" borderId="14" xfId="0" applyFont="1" applyBorder="1" applyAlignment="1" applyProtection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Sheet1!$J$9:$J$15</c:f>
              <c:strCache>
                <c:ptCount val="7"/>
                <c:pt idx="0">
                  <c:v>ww1/ww2/wosr</c:v>
                </c:pt>
                <c:pt idx="1">
                  <c:v>ww1/wb/wosr</c:v>
                </c:pt>
                <c:pt idx="2">
                  <c:v>ww1/sbm/wosr</c:v>
                </c:pt>
                <c:pt idx="3">
                  <c:v>ww1/sbm/sbm/wosr</c:v>
                </c:pt>
                <c:pt idx="4">
                  <c:v>ww1/wfbns/ww1/wb/wosr</c:v>
                </c:pt>
                <c:pt idx="5">
                  <c:v>ww1/ww2/wfbns/ww1/wb/wosr</c:v>
                </c:pt>
                <c:pt idx="6">
                  <c:v>ww1/sbm/wfbns/ww1/wb/wosr</c:v>
                </c:pt>
              </c:strCache>
            </c:strRef>
          </c:cat>
          <c:val>
            <c:numRef>
              <c:f>Sheet1!$L$9:$L$15</c:f>
              <c:numCache>
                <c:formatCode>0</c:formatCode>
                <c:ptCount val="7"/>
                <c:pt idx="0">
                  <c:v>591.5</c:v>
                </c:pt>
                <c:pt idx="1">
                  <c:v>561.63333333333333</c:v>
                </c:pt>
                <c:pt idx="2">
                  <c:v>581.19999999999993</c:v>
                </c:pt>
                <c:pt idx="3">
                  <c:v>559.57500000000005</c:v>
                </c:pt>
                <c:pt idx="4">
                  <c:v>553.76</c:v>
                </c:pt>
                <c:pt idx="5">
                  <c:v>549.06666666666661</c:v>
                </c:pt>
                <c:pt idx="6">
                  <c:v>543.91666666666663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751-41DB-8F06-AD1F96C7051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58407248"/>
        <c:axId val="158895464"/>
      </c:barChart>
      <c:catAx>
        <c:axId val="1584072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895464"/>
        <c:crosses val="autoZero"/>
        <c:auto val="1"/>
        <c:lblAlgn val="ctr"/>
        <c:lblOffset val="100"/>
        <c:noMultiLvlLbl val="0"/>
      </c:catAx>
      <c:valAx>
        <c:axId val="158895464"/>
        <c:scaling>
          <c:orientation val="minMax"/>
          <c:max val="8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200" b="1" baseline="0"/>
                  <a:t>£/ha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407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17</xdr:row>
      <xdr:rowOff>133350</xdr:rowOff>
    </xdr:from>
    <xdr:to>
      <xdr:col>12</xdr:col>
      <xdr:colOff>19049</xdr:colOff>
      <xdr:row>35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171450</xdr:colOff>
      <xdr:row>1</xdr:row>
      <xdr:rowOff>47625</xdr:rowOff>
    </xdr:from>
    <xdr:to>
      <xdr:col>1</xdr:col>
      <xdr:colOff>1190625</xdr:colOff>
      <xdr:row>6</xdr:row>
      <xdr:rowOff>97773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47625"/>
          <a:ext cx="1019175" cy="1002648"/>
        </a:xfrm>
        <a:prstGeom prst="rect">
          <a:avLst/>
        </a:prstGeom>
      </xdr:spPr>
    </xdr:pic>
    <xdr:clientData/>
  </xdr:twoCellAnchor>
  <xdr:twoCellAnchor editAs="oneCell">
    <xdr:from>
      <xdr:col>10</xdr:col>
      <xdr:colOff>161924</xdr:colOff>
      <xdr:row>1</xdr:row>
      <xdr:rowOff>180975</xdr:rowOff>
    </xdr:from>
    <xdr:to>
      <xdr:col>11</xdr:col>
      <xdr:colOff>801547</xdr:colOff>
      <xdr:row>6</xdr:row>
      <xdr:rowOff>17886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24899" y="361950"/>
          <a:ext cx="1668323" cy="7894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69"/>
  <sheetViews>
    <sheetView showGridLines="0" tabSelected="1" workbookViewId="0">
      <selection activeCell="G9" sqref="G9"/>
    </sheetView>
  </sheetViews>
  <sheetFormatPr defaultRowHeight="14.25" x14ac:dyDescent="0.2"/>
  <cols>
    <col min="1" max="1" width="3" style="4" customWidth="1"/>
    <col min="2" max="2" width="18.625" style="3" customWidth="1"/>
    <col min="3" max="3" width="13.375" style="4" customWidth="1"/>
    <col min="4" max="4" width="11.625" style="4" customWidth="1"/>
    <col min="5" max="5" width="11.5" style="4" customWidth="1"/>
    <col min="6" max="6" width="13.375" style="4" customWidth="1"/>
    <col min="7" max="7" width="13.125" style="4" customWidth="1"/>
    <col min="8" max="8" width="10.75" style="4" customWidth="1"/>
    <col min="9" max="9" width="3.75" style="4" customWidth="1"/>
    <col min="10" max="10" width="13.25" style="4" customWidth="1"/>
    <col min="11" max="11" width="13.5" style="4" customWidth="1"/>
    <col min="12" max="12" width="12.125" style="4" customWidth="1"/>
    <col min="13" max="16" width="9" style="4"/>
    <col min="17" max="17" width="17.125" style="4" customWidth="1"/>
    <col min="18" max="16384" width="9" style="4"/>
  </cols>
  <sheetData>
    <row r="2" spans="2:19" ht="15" x14ac:dyDescent="0.25">
      <c r="B2" s="4"/>
      <c r="C2" s="29" t="s">
        <v>35</v>
      </c>
    </row>
    <row r="3" spans="2:19" ht="15" x14ac:dyDescent="0.25">
      <c r="B3" s="4"/>
      <c r="C3" s="2"/>
    </row>
    <row r="4" spans="2:19" ht="15" customHeight="1" x14ac:dyDescent="0.2">
      <c r="C4" s="32" t="s">
        <v>21</v>
      </c>
      <c r="D4" s="32"/>
      <c r="E4" s="32"/>
      <c r="F4" s="32"/>
      <c r="G4" s="32"/>
      <c r="H4" s="32"/>
      <c r="I4" s="32"/>
      <c r="J4" s="32"/>
      <c r="K4" s="30"/>
    </row>
    <row r="5" spans="2:19" ht="15" customHeight="1" x14ac:dyDescent="0.2">
      <c r="B5" s="7"/>
      <c r="C5" s="32"/>
      <c r="D5" s="32"/>
      <c r="E5" s="32"/>
      <c r="F5" s="32"/>
      <c r="G5" s="32"/>
      <c r="H5" s="32"/>
      <c r="I5" s="32"/>
      <c r="J5" s="32"/>
      <c r="K5" s="30"/>
    </row>
    <row r="6" spans="2:19" ht="15" customHeight="1" x14ac:dyDescent="0.2">
      <c r="B6" s="7"/>
      <c r="C6" s="32"/>
      <c r="D6" s="32"/>
      <c r="E6" s="32"/>
      <c r="F6" s="32"/>
      <c r="G6" s="32"/>
      <c r="H6" s="32"/>
      <c r="I6" s="32"/>
      <c r="J6" s="32"/>
      <c r="K6" s="30"/>
    </row>
    <row r="7" spans="2:19" ht="15" customHeight="1" x14ac:dyDescent="0.2">
      <c r="B7" s="7"/>
      <c r="C7" s="9"/>
    </row>
    <row r="8" spans="2:19" s="8" customFormat="1" ht="32.25" customHeight="1" thickBot="1" x14ac:dyDescent="0.3">
      <c r="B8" s="24"/>
      <c r="C8" s="12" t="s">
        <v>29</v>
      </c>
      <c r="D8" s="12" t="s">
        <v>23</v>
      </c>
      <c r="E8" s="12" t="s">
        <v>24</v>
      </c>
      <c r="F8" s="12" t="s">
        <v>30</v>
      </c>
      <c r="G8" s="12" t="s">
        <v>31</v>
      </c>
      <c r="H8" s="13" t="s">
        <v>32</v>
      </c>
      <c r="J8" s="33" t="s">
        <v>20</v>
      </c>
      <c r="K8" s="34"/>
      <c r="L8" s="10" t="s">
        <v>36</v>
      </c>
    </row>
    <row r="9" spans="2:19" ht="15.75" thickBot="1" x14ac:dyDescent="0.3">
      <c r="B9" s="25" t="s">
        <v>0</v>
      </c>
      <c r="C9" s="23">
        <v>3.4</v>
      </c>
      <c r="D9" s="6">
        <v>8.93</v>
      </c>
      <c r="E9" s="6">
        <v>8.2200000000000006</v>
      </c>
      <c r="F9" s="6">
        <v>4</v>
      </c>
      <c r="G9" s="6">
        <v>5.45</v>
      </c>
      <c r="H9" s="14">
        <v>6.9</v>
      </c>
      <c r="J9" s="35" t="s">
        <v>22</v>
      </c>
      <c r="K9" s="36"/>
      <c r="L9" s="11">
        <f>C45</f>
        <v>591.5</v>
      </c>
    </row>
    <row r="10" spans="2:19" ht="15.75" thickBot="1" x14ac:dyDescent="0.3">
      <c r="B10" s="25" t="s">
        <v>1</v>
      </c>
      <c r="C10" s="23">
        <v>300</v>
      </c>
      <c r="D10" s="6">
        <v>130</v>
      </c>
      <c r="E10" s="6">
        <v>130</v>
      </c>
      <c r="F10" s="6">
        <v>165</v>
      </c>
      <c r="G10" s="6">
        <v>146</v>
      </c>
      <c r="H10" s="14">
        <v>120</v>
      </c>
      <c r="J10" s="35" t="s">
        <v>25</v>
      </c>
      <c r="K10" s="36"/>
      <c r="L10" s="11">
        <f>C58</f>
        <v>561.63333333333333</v>
      </c>
    </row>
    <row r="11" spans="2:19" ht="15" x14ac:dyDescent="0.25">
      <c r="B11" s="26" t="s">
        <v>2</v>
      </c>
      <c r="C11" s="15">
        <f>C9*C10</f>
        <v>1020</v>
      </c>
      <c r="D11" s="15">
        <f>D9*D10</f>
        <v>1160.8999999999999</v>
      </c>
      <c r="E11" s="15">
        <f>E9*E10</f>
        <v>1068.6000000000001</v>
      </c>
      <c r="F11" s="15">
        <f t="shared" ref="F11:H11" si="0">F9*F10</f>
        <v>660</v>
      </c>
      <c r="G11" s="15">
        <f t="shared" si="0"/>
        <v>795.7</v>
      </c>
      <c r="H11" s="16">
        <f t="shared" si="0"/>
        <v>828</v>
      </c>
      <c r="I11" s="5"/>
      <c r="J11" s="35" t="s">
        <v>33</v>
      </c>
      <c r="K11" s="36"/>
      <c r="L11" s="11">
        <f>C63</f>
        <v>581.19999999999993</v>
      </c>
      <c r="P11" s="5"/>
      <c r="S11" s="5"/>
    </row>
    <row r="12" spans="2:19" s="2" customFormat="1" ht="15" x14ac:dyDescent="0.25">
      <c r="B12" s="27" t="s">
        <v>3</v>
      </c>
      <c r="C12" s="17"/>
      <c r="D12" s="17"/>
      <c r="E12" s="17"/>
      <c r="F12" s="17"/>
      <c r="G12" s="17"/>
      <c r="H12" s="18"/>
      <c r="J12" s="35" t="s">
        <v>34</v>
      </c>
      <c r="K12" s="36"/>
      <c r="L12" s="11">
        <f>F46</f>
        <v>559.57500000000005</v>
      </c>
    </row>
    <row r="13" spans="2:19" ht="15" x14ac:dyDescent="0.25">
      <c r="B13" s="25" t="s">
        <v>4</v>
      </c>
      <c r="C13" s="19">
        <v>52</v>
      </c>
      <c r="D13" s="19">
        <v>42</v>
      </c>
      <c r="E13" s="19">
        <v>99</v>
      </c>
      <c r="F13" s="19">
        <v>91</v>
      </c>
      <c r="G13" s="19">
        <v>62</v>
      </c>
      <c r="H13" s="20">
        <v>59</v>
      </c>
      <c r="J13" s="35" t="s">
        <v>26</v>
      </c>
      <c r="K13" s="36"/>
      <c r="L13" s="11">
        <f>F53</f>
        <v>553.76</v>
      </c>
    </row>
    <row r="14" spans="2:19" ht="15" x14ac:dyDescent="0.25">
      <c r="B14" s="25" t="s">
        <v>5</v>
      </c>
      <c r="C14" s="19">
        <v>181</v>
      </c>
      <c r="D14" s="19">
        <v>209</v>
      </c>
      <c r="E14" s="19">
        <v>192</v>
      </c>
      <c r="F14" s="19">
        <v>42</v>
      </c>
      <c r="G14" s="19">
        <v>99</v>
      </c>
      <c r="H14" s="20">
        <v>152</v>
      </c>
      <c r="J14" s="35" t="s">
        <v>27</v>
      </c>
      <c r="K14" s="36"/>
      <c r="L14" s="11">
        <f>F61</f>
        <v>549.06666666666661</v>
      </c>
    </row>
    <row r="15" spans="2:19" ht="15" x14ac:dyDescent="0.25">
      <c r="B15" s="25" t="s">
        <v>6</v>
      </c>
      <c r="C15" s="19">
        <v>217</v>
      </c>
      <c r="D15" s="19">
        <v>231</v>
      </c>
      <c r="E15" s="19">
        <v>252</v>
      </c>
      <c r="F15" s="19">
        <v>122</v>
      </c>
      <c r="G15" s="19">
        <v>140</v>
      </c>
      <c r="H15" s="20">
        <v>181</v>
      </c>
      <c r="J15" s="35" t="s">
        <v>28</v>
      </c>
      <c r="K15" s="36"/>
      <c r="L15" s="11">
        <f>F69</f>
        <v>543.91666666666663</v>
      </c>
    </row>
    <row r="16" spans="2:19" s="2" customFormat="1" ht="15" x14ac:dyDescent="0.25">
      <c r="B16" s="26" t="s">
        <v>7</v>
      </c>
      <c r="C16" s="17">
        <f>SUM(C13:C15)</f>
        <v>450</v>
      </c>
      <c r="D16" s="17">
        <f>SUM(D13:D15)</f>
        <v>482</v>
      </c>
      <c r="E16" s="17">
        <f>SUM(E13:E15)</f>
        <v>543</v>
      </c>
      <c r="F16" s="17">
        <f t="shared" ref="F16:H16" si="1">SUM(F13:F15)</f>
        <v>255</v>
      </c>
      <c r="G16" s="17">
        <f t="shared" si="1"/>
        <v>301</v>
      </c>
      <c r="H16" s="18">
        <f t="shared" si="1"/>
        <v>392</v>
      </c>
    </row>
    <row r="17" spans="2:9" s="2" customFormat="1" ht="15.75" thickBot="1" x14ac:dyDescent="0.3">
      <c r="B17" s="28" t="s">
        <v>8</v>
      </c>
      <c r="C17" s="21">
        <f>C11-C16</f>
        <v>570</v>
      </c>
      <c r="D17" s="21">
        <f>D11-D16</f>
        <v>678.89999999999986</v>
      </c>
      <c r="E17" s="21">
        <f>E11-E16</f>
        <v>525.60000000000014</v>
      </c>
      <c r="F17" s="21">
        <f t="shared" ref="F17:H17" si="2">F11-F16</f>
        <v>405</v>
      </c>
      <c r="G17" s="21">
        <f t="shared" si="2"/>
        <v>494.70000000000005</v>
      </c>
      <c r="H17" s="22">
        <f t="shared" si="2"/>
        <v>436</v>
      </c>
      <c r="I17" s="1"/>
    </row>
    <row r="18" spans="2:9" ht="15" thickTop="1" x14ac:dyDescent="0.2"/>
    <row r="38" spans="2:6" x14ac:dyDescent="0.2">
      <c r="B38" s="31" t="s">
        <v>19</v>
      </c>
    </row>
    <row r="41" spans="2:6" hidden="1" x14ac:dyDescent="0.2"/>
    <row r="42" spans="2:6" hidden="1" x14ac:dyDescent="0.2">
      <c r="B42" s="4" t="s">
        <v>9</v>
      </c>
      <c r="C42" s="5">
        <f>D17</f>
        <v>678.89999999999986</v>
      </c>
      <c r="E42" s="4" t="s">
        <v>9</v>
      </c>
      <c r="F42" s="5">
        <f>$D$17</f>
        <v>678.89999999999986</v>
      </c>
    </row>
    <row r="43" spans="2:6" hidden="1" x14ac:dyDescent="0.2">
      <c r="B43" s="4" t="s">
        <v>9</v>
      </c>
      <c r="C43" s="5">
        <f>E17</f>
        <v>525.60000000000014</v>
      </c>
      <c r="E43" s="4" t="s">
        <v>16</v>
      </c>
      <c r="F43" s="5">
        <f>$G$17</f>
        <v>494.70000000000005</v>
      </c>
    </row>
    <row r="44" spans="2:6" hidden="1" x14ac:dyDescent="0.2">
      <c r="B44" s="4" t="s">
        <v>10</v>
      </c>
      <c r="C44" s="5">
        <f>C17</f>
        <v>570</v>
      </c>
      <c r="D44" s="5"/>
      <c r="E44" s="4" t="s">
        <v>16</v>
      </c>
      <c r="F44" s="5">
        <f>$G$17</f>
        <v>494.70000000000005</v>
      </c>
    </row>
    <row r="45" spans="2:6" hidden="1" x14ac:dyDescent="0.2">
      <c r="B45" s="4"/>
      <c r="C45" s="5">
        <f>AVERAGE(C42:C44)</f>
        <v>591.5</v>
      </c>
      <c r="E45" s="4" t="s">
        <v>10</v>
      </c>
      <c r="F45" s="5">
        <f>$C$17</f>
        <v>570</v>
      </c>
    </row>
    <row r="46" spans="2:6" hidden="1" x14ac:dyDescent="0.2">
      <c r="B46" s="4"/>
      <c r="F46" s="5">
        <f>AVERAGE(F42:F45)</f>
        <v>559.57500000000005</v>
      </c>
    </row>
    <row r="47" spans="2:6" hidden="1" x14ac:dyDescent="0.2">
      <c r="B47" s="4"/>
    </row>
    <row r="48" spans="2:6" hidden="1" x14ac:dyDescent="0.2">
      <c r="B48" s="4" t="s">
        <v>10</v>
      </c>
      <c r="C48" s="5">
        <f>$C$17</f>
        <v>570</v>
      </c>
      <c r="E48" s="4" t="s">
        <v>9</v>
      </c>
      <c r="F48" s="5">
        <f>$D$17</f>
        <v>678.89999999999986</v>
      </c>
    </row>
    <row r="49" spans="2:6" hidden="1" x14ac:dyDescent="0.2">
      <c r="B49" s="4" t="s">
        <v>9</v>
      </c>
      <c r="C49" s="5">
        <f>D17</f>
        <v>678.89999999999986</v>
      </c>
      <c r="E49" s="4" t="s">
        <v>18</v>
      </c>
      <c r="F49" s="5">
        <f>$F$17</f>
        <v>405</v>
      </c>
    </row>
    <row r="50" spans="2:6" hidden="1" x14ac:dyDescent="0.2">
      <c r="B50" s="4" t="s">
        <v>11</v>
      </c>
      <c r="C50" s="5">
        <f>F17</f>
        <v>405</v>
      </c>
      <c r="E50" s="4" t="s">
        <v>9</v>
      </c>
      <c r="F50" s="5">
        <f>$D$17</f>
        <v>678.89999999999986</v>
      </c>
    </row>
    <row r="51" spans="2:6" hidden="1" x14ac:dyDescent="0.2">
      <c r="B51" s="4" t="s">
        <v>9</v>
      </c>
      <c r="C51" s="5">
        <f>D17</f>
        <v>678.89999999999986</v>
      </c>
      <c r="E51" s="4" t="s">
        <v>17</v>
      </c>
      <c r="F51" s="5">
        <f>$H$17</f>
        <v>436</v>
      </c>
    </row>
    <row r="52" spans="2:6" hidden="1" x14ac:dyDescent="0.2">
      <c r="B52" s="4" t="s">
        <v>12</v>
      </c>
      <c r="C52" s="5">
        <f>G17</f>
        <v>494.70000000000005</v>
      </c>
      <c r="E52" s="4" t="s">
        <v>10</v>
      </c>
      <c r="F52" s="5">
        <f>$C$17</f>
        <v>570</v>
      </c>
    </row>
    <row r="53" spans="2:6" hidden="1" x14ac:dyDescent="0.2">
      <c r="B53" s="4"/>
      <c r="C53" s="5">
        <f>AVERAGE(C48:C52)</f>
        <v>565.5</v>
      </c>
      <c r="F53" s="5">
        <f>AVERAGE(F48:F52)</f>
        <v>553.76</v>
      </c>
    </row>
    <row r="54" spans="2:6" hidden="1" x14ac:dyDescent="0.2">
      <c r="B54" s="4"/>
    </row>
    <row r="55" spans="2:6" hidden="1" x14ac:dyDescent="0.2">
      <c r="B55" s="4" t="s">
        <v>9</v>
      </c>
      <c r="C55" s="5">
        <f>D17</f>
        <v>678.89999999999986</v>
      </c>
      <c r="E55" s="4" t="s">
        <v>9</v>
      </c>
      <c r="F55" s="5">
        <f>$D$17</f>
        <v>678.89999999999986</v>
      </c>
    </row>
    <row r="56" spans="2:6" hidden="1" x14ac:dyDescent="0.2">
      <c r="B56" s="4" t="s">
        <v>13</v>
      </c>
      <c r="C56" s="5">
        <f>H17</f>
        <v>436</v>
      </c>
      <c r="E56" s="4" t="s">
        <v>9</v>
      </c>
      <c r="F56" s="5">
        <f>E17</f>
        <v>525.60000000000014</v>
      </c>
    </row>
    <row r="57" spans="2:6" hidden="1" x14ac:dyDescent="0.2">
      <c r="B57" s="4" t="s">
        <v>14</v>
      </c>
      <c r="C57" s="5">
        <f>C17</f>
        <v>570</v>
      </c>
      <c r="E57" s="4" t="s">
        <v>18</v>
      </c>
      <c r="F57" s="5">
        <f>$F$17</f>
        <v>405</v>
      </c>
    </row>
    <row r="58" spans="2:6" hidden="1" x14ac:dyDescent="0.2">
      <c r="B58" s="4"/>
      <c r="C58" s="5">
        <f>AVERAGE(C55:C57)</f>
        <v>561.63333333333333</v>
      </c>
      <c r="E58" s="4" t="s">
        <v>9</v>
      </c>
      <c r="F58" s="5">
        <f>$D$17</f>
        <v>678.89999999999986</v>
      </c>
    </row>
    <row r="59" spans="2:6" hidden="1" x14ac:dyDescent="0.2">
      <c r="B59" s="4"/>
      <c r="E59" s="4" t="s">
        <v>17</v>
      </c>
      <c r="F59" s="5">
        <f>$H$17</f>
        <v>436</v>
      </c>
    </row>
    <row r="60" spans="2:6" hidden="1" x14ac:dyDescent="0.2">
      <c r="B60" s="4" t="s">
        <v>9</v>
      </c>
      <c r="C60" s="5">
        <f>D17</f>
        <v>678.89999999999986</v>
      </c>
      <c r="E60" s="4" t="s">
        <v>10</v>
      </c>
      <c r="F60" s="5">
        <f>$C$17</f>
        <v>570</v>
      </c>
    </row>
    <row r="61" spans="2:6" hidden="1" x14ac:dyDescent="0.2">
      <c r="B61" s="4" t="s">
        <v>15</v>
      </c>
      <c r="C61" s="5">
        <f>G17</f>
        <v>494.70000000000005</v>
      </c>
      <c r="F61" s="5">
        <f>AVERAGE(F55:F60)</f>
        <v>549.06666666666661</v>
      </c>
    </row>
    <row r="62" spans="2:6" hidden="1" x14ac:dyDescent="0.2">
      <c r="B62" s="4" t="s">
        <v>10</v>
      </c>
      <c r="C62" s="5">
        <f>$C$17</f>
        <v>570</v>
      </c>
      <c r="F62" s="5"/>
    </row>
    <row r="63" spans="2:6" hidden="1" x14ac:dyDescent="0.2">
      <c r="B63" s="4"/>
      <c r="C63" s="5">
        <f>AVERAGE(C60:C62)</f>
        <v>581.19999999999993</v>
      </c>
      <c r="E63" s="4" t="s">
        <v>9</v>
      </c>
      <c r="F63" s="5">
        <f>$D$17</f>
        <v>678.89999999999986</v>
      </c>
    </row>
    <row r="64" spans="2:6" hidden="1" x14ac:dyDescent="0.2">
      <c r="B64" s="4"/>
      <c r="E64" s="4" t="s">
        <v>16</v>
      </c>
      <c r="F64" s="5">
        <f>$G$17</f>
        <v>494.70000000000005</v>
      </c>
    </row>
    <row r="65" spans="2:6" hidden="1" x14ac:dyDescent="0.2">
      <c r="B65" s="4"/>
      <c r="E65" s="4" t="s">
        <v>18</v>
      </c>
      <c r="F65" s="5">
        <f>$F$17</f>
        <v>405</v>
      </c>
    </row>
    <row r="66" spans="2:6" hidden="1" x14ac:dyDescent="0.2">
      <c r="B66" s="4"/>
      <c r="E66" s="4" t="s">
        <v>9</v>
      </c>
      <c r="F66" s="5">
        <f>$D$17</f>
        <v>678.89999999999986</v>
      </c>
    </row>
    <row r="67" spans="2:6" hidden="1" x14ac:dyDescent="0.2">
      <c r="B67" s="4"/>
      <c r="E67" s="4" t="s">
        <v>17</v>
      </c>
      <c r="F67" s="5">
        <f>$H$17</f>
        <v>436</v>
      </c>
    </row>
    <row r="68" spans="2:6" hidden="1" x14ac:dyDescent="0.2">
      <c r="B68" s="4"/>
      <c r="E68" s="4" t="s">
        <v>10</v>
      </c>
      <c r="F68" s="5">
        <f>$C$17</f>
        <v>570</v>
      </c>
    </row>
    <row r="69" spans="2:6" hidden="1" x14ac:dyDescent="0.2">
      <c r="B69" s="4"/>
      <c r="F69" s="5">
        <f>AVERAGE(F63:F68)</f>
        <v>543.91666666666663</v>
      </c>
    </row>
  </sheetData>
  <sheetProtection algorithmName="SHA-512" hashValue="BOQUU2fUpI6MrYDClE1jcfNrZdWw10cabkLGAFr4jHxXUbIHyNRLk5cuEyubG2z3GylhHU1kWwffh5XZ+gZgvQ==" saltValue="FncI+v5QZgNmuDy+m597SQ==" spinCount="100000" sheet="1" objects="1" scenarios="1"/>
  <mergeCells count="9">
    <mergeCell ref="J11:K11"/>
    <mergeCell ref="J12:K12"/>
    <mergeCell ref="J13:K13"/>
    <mergeCell ref="J14:K14"/>
    <mergeCell ref="J15:K15"/>
    <mergeCell ref="C4:J6"/>
    <mergeCell ref="J8:K8"/>
    <mergeCell ref="J9:K9"/>
    <mergeCell ref="J10:K10"/>
  </mergeCell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ADAS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 Sarah K Cook</dc:creator>
  <cp:lastModifiedBy>Rebecca Lamb</cp:lastModifiedBy>
  <dcterms:created xsi:type="dcterms:W3CDTF">2016-11-28T15:38:07Z</dcterms:created>
  <dcterms:modified xsi:type="dcterms:W3CDTF">2017-04-13T09:54:36Z</dcterms:modified>
</cp:coreProperties>
</file>